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08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<sst xmlns="http://schemas.openxmlformats.org/spreadsheetml/2006/main" count="51" uniqueCount="51">
  <si>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</si>
  <si>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</si>
  <si>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</si>
  <si>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</si>
  <si>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</si>
  <si>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</si>
  <si>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</si>
  <si>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</si>
  <si>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</si>
  <si>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 xml:space="preserve">Дотации от других бюджетов бюджетной системы </t>
  </si>
  <si>
    <t>Субвенции от других бюджетов бюджетной системы</t>
  </si>
  <si>
    <t>Наименование показателя</t>
  </si>
  <si>
    <t xml:space="preserve">    тыс. рублей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</si>
  <si>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</si>
  <si>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</si>
  <si>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</si>
  <si>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</si>
  <si>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</si>
  <si>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</si>
  <si>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</si>
  <si>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</si>
  <si>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</si>
  <si>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</si>
  <si>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</si>
  <si>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</si>
  <si>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</si>
  <si>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Государственная пошлина</t>
  </si>
  <si>
    <t>1 08 04000 10 0000 110</t>
  </si>
  <si>
    <t>20201001000000151</t>
  </si>
  <si>
    <t>20203000000000151</t>
  </si>
  <si>
    <t>20203015000000151</t>
  </si>
  <si>
    <t>20204000000000151</t>
  </si>
  <si>
    <t>Иные межбюджетные трансферты</t>
  </si>
  <si>
    <t>20204999100000151</t>
  </si>
  <si>
    <t>Прочие межбюджетные трансферты, передаваемые бюджетам</t>
  </si>
  <si>
    <t>План</t>
  </si>
  <si>
    <t>Факт</t>
  </si>
  <si>
    <t>% исп.</t>
  </si>
  <si>
    <t>Откл.</t>
  </si>
  <si>
    <t>20204014000000151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</si>
  <si>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</si>
  <si>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</si>
  <si>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20705030100000180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</si>
  <si>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</si>
  <si>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114 020530 10 0000 410</t>
  </si>
  <si>
    <t>20202005000000151</t>
  </si>
  <si>
    <t>Дотации на поддержку мер по обеспечению сбалансированности бюджетов</t>
  </si>
  <si>
    <t>Субсидия бюджетам сельских поселений на поддержку отрасли культуры</t>
  </si>
  <si>
    <t xml:space="preserve">Исполнение доходной части бюджета Прилепского сельского поселения за 2019 год                                         </t>
  </si>
  <si>
    <t>Приложение 1</t>
  </si>
  <si>
    <t>к решению Прилепского сельского Совета народных депутатов "Об исполнении бюджета  Прилепского сельского поселения Залегощенского района Орловской области за 2019 год" от 08.05. 2020 года №  93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</si>
</sst>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" fontId="29" fillId="0" borderId="1">
      <alignment horizontal="center" vertic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4" xfId="0" applyFont="1" applyBorder="1" applyAlignment="1">
      <alignment horizontal="left" wrapText="1"/>
    </xf>
    <xf numFmtId="49" fontId="6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8" fillId="0" borderId="1" xfId="33" applyNumberFormat="1" applyFont="1" applyAlignment="1" applyProtection="1">
      <alignment horizontal="left" shrinkToFit="1"/>
      <protection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173" fontId="3" fillId="0" borderId="15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  <xf numFmtId="173" fontId="0" fillId="0" borderId="16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85" zoomScaleNormal="85" zoomScalePageLayoutView="0" workbookViewId="0" topLeftCell="A1">
      <selection activeCell="D2" sqref="D2:M2"/>
    </sheetView>
  </sheetViews>
  <sheetFormatPr defaultColWidth="9.00390625" defaultRowHeight="12.75"/>
  <cols>
    <col min="1" max="1" width="17.625" style="0" customWidth="1"/>
    <col min="5" max="5" width="7.625" style="0" customWidth="1"/>
    <col min="6" max="7" width="9.125" style="0" hidden="1" customWidth="1"/>
    <col min="9" max="9" width="0.12890625" style="0" customWidth="1"/>
    <col min="10" max="10" width="10.25390625" style="0" customWidth="1"/>
    <col min="11" max="11" width="8.25390625" style="0" customWidth="1"/>
    <col min="12" max="12" width="7.25390625" style="0" customWidth="1"/>
  </cols>
  <sheetData>
    <row r="1" spans="4:10" ht="12.75">
      <c r="D1" s="15"/>
      <c r="E1" s="15"/>
      <c r="F1" s="15"/>
      <c r="G1" s="68" t="s">
        <v>49</v>
      </c>
      <c r="H1" s="68"/>
      <c r="I1" s="68"/>
      <c r="J1" s="68"/>
    </row>
    <row r="2" spans="4:13" ht="37.5" customHeight="1">
      <c r="D2" s="73" t="s">
        <v>50</v>
      </c>
      <c r="E2" s="73"/>
      <c r="F2" s="73"/>
      <c r="G2" s="73"/>
      <c r="H2" s="73"/>
      <c r="I2" s="73"/>
      <c r="J2" s="73"/>
      <c r="K2" s="73"/>
      <c r="L2" s="73"/>
      <c r="M2" s="73"/>
    </row>
    <row r="3" spans="4:10" ht="21" customHeight="1">
      <c r="D3" s="15"/>
      <c r="E3" s="16"/>
      <c r="F3" s="16"/>
      <c r="G3" s="69"/>
      <c r="H3" s="69"/>
      <c r="I3" s="69"/>
      <c r="J3" s="69"/>
    </row>
    <row r="4" spans="1:13" ht="23.25" customHeight="1">
      <c r="A4" s="70" t="s">
        <v>48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9" ht="14.25">
      <c r="B5" s="2"/>
      <c r="C5" s="2"/>
      <c r="D5" s="2"/>
      <c r="E5" s="2"/>
      <c r="F5" s="2"/>
      <c r="G5" s="2"/>
      <c r="H5" s="2"/>
      <c r="I5" s="2" t="s">
        <v>12</v>
      </c>
    </row>
    <row r="6" spans="1:13" ht="12.75">
      <c r="A6" s="3" t="s">
        <v>0</v>
      </c>
      <c r="B6" s="4" t="s">
        <v>11</v>
      </c>
      <c r="C6" s="5"/>
      <c r="D6" s="5"/>
      <c r="E6" s="5"/>
      <c r="F6" s="5"/>
      <c r="G6" s="5"/>
      <c r="H6" s="5"/>
      <c r="I6" s="6"/>
      <c r="J6" s="3" t="s">
        <v>35</v>
      </c>
      <c r="K6" s="3" t="s">
        <v>36</v>
      </c>
      <c r="L6" s="17" t="s">
        <v>37</v>
      </c>
      <c r="M6" s="20" t="s">
        <v>38</v>
      </c>
    </row>
    <row r="7" spans="1:13" ht="12.75">
      <c r="A7" s="7" t="s">
        <v>18</v>
      </c>
      <c r="B7" s="64" t="s">
        <v>17</v>
      </c>
      <c r="C7" s="65"/>
      <c r="D7" s="65"/>
      <c r="E7" s="65"/>
      <c r="F7" s="65"/>
      <c r="G7" s="65"/>
      <c r="H7" s="65"/>
      <c r="I7" s="66"/>
      <c r="J7" s="22">
        <v>756.9</v>
      </c>
      <c r="K7" s="22">
        <v>293.3</v>
      </c>
      <c r="L7" s="23">
        <f>K7/J7*100</f>
        <v>38.75016514731141</v>
      </c>
      <c r="M7" s="24">
        <f>K7-J7</f>
        <v>-463.59999999999997</v>
      </c>
    </row>
    <row r="8" spans="1:13" ht="12.75">
      <c r="A8" s="8"/>
      <c r="B8" s="11" t="s">
        <v>1</v>
      </c>
      <c r="C8" s="12"/>
      <c r="D8" s="13"/>
      <c r="E8" s="13"/>
      <c r="F8" s="13"/>
      <c r="G8" s="13"/>
      <c r="H8" s="13"/>
      <c r="I8" s="14"/>
      <c r="J8" s="22">
        <f>SUM(J9:J13)</f>
        <v>756.9</v>
      </c>
      <c r="K8" s="22">
        <f>SUM(K9:K13)</f>
        <v>293.3</v>
      </c>
      <c r="L8" s="23">
        <f aca="true" t="shared" si="0" ref="L8:L18">K8/J8*100</f>
        <v>38.75016514731141</v>
      </c>
      <c r="M8" s="24">
        <f aca="true" t="shared" si="1" ref="M8:M17">K8-J8</f>
        <v>-463.59999999999997</v>
      </c>
    </row>
    <row r="9" spans="1:13" ht="19.5" customHeight="1">
      <c r="A9" s="7" t="s">
        <v>19</v>
      </c>
      <c r="B9" s="54" t="s">
        <v>2</v>
      </c>
      <c r="C9" s="55"/>
      <c r="D9" s="55"/>
      <c r="E9" s="55"/>
      <c r="F9" s="55"/>
      <c r="G9" s="55"/>
      <c r="H9" s="55"/>
      <c r="I9" s="56"/>
      <c r="J9" s="29">
        <v>18.4</v>
      </c>
      <c r="K9" s="25">
        <v>16.8</v>
      </c>
      <c r="L9" s="26">
        <f t="shared" si="0"/>
        <v>91.30434782608697</v>
      </c>
      <c r="M9" s="25">
        <f t="shared" si="1"/>
        <v>-1.5999999999999979</v>
      </c>
    </row>
    <row r="10" spans="1:13" ht="12.75" customHeight="1">
      <c r="A10" s="7" t="s">
        <v>20</v>
      </c>
      <c r="B10" s="54" t="s">
        <v>14</v>
      </c>
      <c r="C10" s="55"/>
      <c r="D10" s="55"/>
      <c r="E10" s="55"/>
      <c r="F10" s="55"/>
      <c r="G10" s="55"/>
      <c r="H10" s="55"/>
      <c r="I10" s="56"/>
      <c r="J10" s="30"/>
      <c r="K10" s="25"/>
      <c r="L10" s="26"/>
      <c r="M10" s="25"/>
    </row>
    <row r="11" spans="1:13" ht="12.75" customHeight="1">
      <c r="A11" s="7" t="s">
        <v>22</v>
      </c>
      <c r="B11" s="54" t="s">
        <v>23</v>
      </c>
      <c r="C11" s="55"/>
      <c r="D11" s="55"/>
      <c r="E11" s="55"/>
      <c r="F11" s="55"/>
      <c r="G11" s="55"/>
      <c r="H11" s="55"/>
      <c r="I11" s="56"/>
      <c r="J11" s="30">
        <v>6</v>
      </c>
      <c r="K11" s="25">
        <v>2.7</v>
      </c>
      <c r="L11" s="26">
        <f t="shared" si="0"/>
        <v>45</v>
      </c>
      <c r="M11" s="25">
        <f t="shared" si="1"/>
        <v>-3.3</v>
      </c>
    </row>
    <row r="12" spans="1:13" ht="12.75" customHeight="1">
      <c r="A12" s="7" t="s">
        <v>24</v>
      </c>
      <c r="B12" s="54" t="s">
        <v>25</v>
      </c>
      <c r="C12" s="55"/>
      <c r="D12" s="55"/>
      <c r="E12" s="55"/>
      <c r="F12" s="55"/>
      <c r="G12" s="55"/>
      <c r="H12" s="55"/>
      <c r="I12" s="56"/>
      <c r="J12" s="30">
        <v>732.5</v>
      </c>
      <c r="K12" s="27">
        <v>273.8</v>
      </c>
      <c r="L12" s="26">
        <f t="shared" si="0"/>
        <v>37.37883959044368</v>
      </c>
      <c r="M12" s="25">
        <f t="shared" si="1"/>
        <v>-458.7</v>
      </c>
    </row>
    <row r="13" spans="1:13" ht="12.75" customHeight="1">
      <c r="A13" s="7" t="s">
        <v>27</v>
      </c>
      <c r="B13" s="54" t="s">
        <v>26</v>
      </c>
      <c r="C13" s="55"/>
      <c r="D13" s="55"/>
      <c r="E13" s="55"/>
      <c r="F13" s="55"/>
      <c r="G13" s="55"/>
      <c r="H13" s="55"/>
      <c r="I13" s="56"/>
      <c r="J13" s="30"/>
      <c r="K13" s="25"/>
      <c r="L13" s="26"/>
      <c r="M13" s="25">
        <f t="shared" si="1"/>
        <v>0</v>
      </c>
    </row>
    <row r="14" spans="1:13" ht="12.75">
      <c r="A14" s="7"/>
      <c r="B14" s="11" t="s">
        <v>3</v>
      </c>
      <c r="C14" s="12"/>
      <c r="D14" s="13"/>
      <c r="E14" s="13"/>
      <c r="F14" s="13"/>
      <c r="G14" s="13"/>
      <c r="H14" s="13"/>
      <c r="I14" s="14"/>
      <c r="J14" s="22">
        <f>SUM(J15:J16)</f>
        <v>0</v>
      </c>
      <c r="K14" s="24">
        <f>SUM(K15:K16)</f>
        <v>0</v>
      </c>
      <c r="L14" s="23">
        <v>0</v>
      </c>
      <c r="M14" s="24">
        <f t="shared" si="1"/>
        <v>0</v>
      </c>
    </row>
    <row r="15" spans="1:13" ht="57.75" customHeight="1">
      <c r="A15" s="7" t="s">
        <v>21</v>
      </c>
      <c r="B15" s="54" t="s">
        <v>13</v>
      </c>
      <c r="C15" s="55"/>
      <c r="D15" s="55"/>
      <c r="E15" s="55"/>
      <c r="F15" s="55"/>
      <c r="G15" s="55"/>
      <c r="H15" s="55"/>
      <c r="I15" s="56"/>
      <c r="J15" s="29">
        <v>0</v>
      </c>
      <c r="K15" s="25">
        <v>0</v>
      </c>
      <c r="L15" s="26">
        <v>0</v>
      </c>
      <c r="M15" s="25">
        <f t="shared" si="1"/>
        <v>0</v>
      </c>
    </row>
    <row r="16" spans="1:13" ht="71.25" customHeight="1">
      <c r="A16" s="7" t="s">
        <v>44</v>
      </c>
      <c r="B16" s="54" t="s">
        <v>43</v>
      </c>
      <c r="C16" s="55"/>
      <c r="D16" s="55"/>
      <c r="E16" s="55"/>
      <c r="F16" s="55"/>
      <c r="G16" s="55"/>
      <c r="H16" s="55"/>
      <c r="I16" s="56"/>
      <c r="J16" s="29">
        <v>0</v>
      </c>
      <c r="K16" s="25">
        <v>0</v>
      </c>
      <c r="L16" s="26">
        <v>0</v>
      </c>
      <c r="M16" s="25">
        <f t="shared" si="1"/>
        <v>0</v>
      </c>
    </row>
    <row r="17" spans="1:13" ht="12.75">
      <c r="A17" s="7" t="s">
        <v>5</v>
      </c>
      <c r="B17" s="64" t="s">
        <v>4</v>
      </c>
      <c r="C17" s="65"/>
      <c r="D17" s="65"/>
      <c r="E17" s="65"/>
      <c r="F17" s="65"/>
      <c r="G17" s="65"/>
      <c r="H17" s="65"/>
      <c r="I17" s="66"/>
      <c r="J17" s="22">
        <v>903.5</v>
      </c>
      <c r="K17" s="22">
        <v>903.5</v>
      </c>
      <c r="L17" s="23">
        <f t="shared" si="0"/>
        <v>100</v>
      </c>
      <c r="M17" s="24">
        <f t="shared" si="1"/>
        <v>0</v>
      </c>
    </row>
    <row r="18" spans="1:13" ht="13.5" customHeight="1">
      <c r="A18" s="59" t="s">
        <v>7</v>
      </c>
      <c r="B18" s="79" t="s">
        <v>16</v>
      </c>
      <c r="C18" s="80"/>
      <c r="D18" s="80"/>
      <c r="E18" s="80"/>
      <c r="F18" s="80"/>
      <c r="G18" s="80"/>
      <c r="H18" s="80"/>
      <c r="I18" s="81"/>
      <c r="J18" s="51">
        <v>903.5</v>
      </c>
      <c r="K18" s="38">
        <v>903.5</v>
      </c>
      <c r="L18" s="76">
        <f t="shared" si="0"/>
        <v>100</v>
      </c>
      <c r="M18" s="38">
        <f>K18-J18</f>
        <v>0</v>
      </c>
    </row>
    <row r="19" spans="1:13" ht="0.75" customHeight="1">
      <c r="A19" s="67"/>
      <c r="B19" s="82"/>
      <c r="C19" s="83"/>
      <c r="D19" s="83"/>
      <c r="E19" s="83"/>
      <c r="F19" s="83"/>
      <c r="G19" s="83"/>
      <c r="H19" s="83"/>
      <c r="I19" s="84"/>
      <c r="J19" s="52"/>
      <c r="K19" s="39"/>
      <c r="L19" s="77"/>
      <c r="M19" s="39"/>
    </row>
    <row r="20" spans="1:13" ht="10.5" customHeight="1">
      <c r="A20" s="60"/>
      <c r="B20" s="85"/>
      <c r="C20" s="86"/>
      <c r="D20" s="86"/>
      <c r="E20" s="86"/>
      <c r="F20" s="86"/>
      <c r="G20" s="86"/>
      <c r="H20" s="86"/>
      <c r="I20" s="87"/>
      <c r="J20" s="53"/>
      <c r="K20" s="40"/>
      <c r="L20" s="78"/>
      <c r="M20" s="40"/>
    </row>
    <row r="21" spans="1:13" ht="12.75">
      <c r="A21" s="59" t="s">
        <v>8</v>
      </c>
      <c r="B21" s="43" t="s">
        <v>9</v>
      </c>
      <c r="C21" s="44"/>
      <c r="D21" s="44"/>
      <c r="E21" s="44"/>
      <c r="F21" s="44"/>
      <c r="G21" s="44"/>
      <c r="H21" s="44"/>
      <c r="I21" s="45"/>
      <c r="J21" s="41">
        <f>SUM(J23+J24)</f>
        <v>750</v>
      </c>
      <c r="K21" s="41">
        <f>SUM(K23+K24)</f>
        <v>750</v>
      </c>
      <c r="L21" s="74">
        <f>K21/J21*100</f>
        <v>100</v>
      </c>
      <c r="M21" s="71">
        <f>K21-J21</f>
        <v>0</v>
      </c>
    </row>
    <row r="22" spans="1:13" ht="12.75">
      <c r="A22" s="60"/>
      <c r="B22" s="46"/>
      <c r="C22" s="47"/>
      <c r="D22" s="47"/>
      <c r="E22" s="47"/>
      <c r="F22" s="47"/>
      <c r="G22" s="47"/>
      <c r="H22" s="47"/>
      <c r="I22" s="48"/>
      <c r="J22" s="42"/>
      <c r="K22" s="42"/>
      <c r="L22" s="75"/>
      <c r="M22" s="72"/>
    </row>
    <row r="23" spans="1:13" ht="24" customHeight="1">
      <c r="A23" s="7" t="s">
        <v>28</v>
      </c>
      <c r="B23" s="49" t="s">
        <v>46</v>
      </c>
      <c r="C23" s="50"/>
      <c r="D23" s="50"/>
      <c r="E23" s="50"/>
      <c r="F23" s="50"/>
      <c r="G23" s="50"/>
      <c r="H23" s="50"/>
      <c r="I23" s="18"/>
      <c r="J23" s="29">
        <v>750</v>
      </c>
      <c r="K23" s="25">
        <v>750</v>
      </c>
      <c r="L23" s="27">
        <f>K23/J23*100</f>
        <v>100</v>
      </c>
      <c r="M23" s="25">
        <f>K23-J23</f>
        <v>0</v>
      </c>
    </row>
    <row r="24" spans="1:13" ht="27" customHeight="1">
      <c r="A24" s="7" t="s">
        <v>45</v>
      </c>
      <c r="B24" s="49" t="s">
        <v>47</v>
      </c>
      <c r="C24" s="50"/>
      <c r="D24" s="50"/>
      <c r="E24" s="50"/>
      <c r="F24" s="50"/>
      <c r="G24" s="50"/>
      <c r="H24" s="50"/>
      <c r="I24" s="18"/>
      <c r="J24" s="31">
        <v>0</v>
      </c>
      <c r="K24" s="21">
        <v>0</v>
      </c>
      <c r="L24" s="27">
        <v>0</v>
      </c>
      <c r="M24" s="25">
        <f>K24-J24</f>
        <v>0</v>
      </c>
    </row>
    <row r="25" spans="1:13" ht="12.75">
      <c r="A25" s="59" t="s">
        <v>29</v>
      </c>
      <c r="B25" s="43" t="s">
        <v>10</v>
      </c>
      <c r="C25" s="44"/>
      <c r="D25" s="44"/>
      <c r="E25" s="44"/>
      <c r="F25" s="44"/>
      <c r="G25" s="44"/>
      <c r="H25" s="44"/>
      <c r="I25" s="45"/>
      <c r="J25" s="41">
        <f>J27</f>
        <v>13.8</v>
      </c>
      <c r="K25" s="41">
        <f>SUM(K27:K27)</f>
        <v>13.8</v>
      </c>
      <c r="L25" s="74">
        <f>K25/J25*100</f>
        <v>100</v>
      </c>
      <c r="M25" s="71">
        <f>K25-J25</f>
        <v>0</v>
      </c>
    </row>
    <row r="26" spans="1:13" ht="16.5" customHeight="1">
      <c r="A26" s="60"/>
      <c r="B26" s="46"/>
      <c r="C26" s="47"/>
      <c r="D26" s="47"/>
      <c r="E26" s="47"/>
      <c r="F26" s="47"/>
      <c r="G26" s="47"/>
      <c r="H26" s="47"/>
      <c r="I26" s="48"/>
      <c r="J26" s="42"/>
      <c r="K26" s="42"/>
      <c r="L26" s="75"/>
      <c r="M26" s="72"/>
    </row>
    <row r="27" spans="1:13" ht="31.5" customHeight="1">
      <c r="A27" s="9" t="s">
        <v>30</v>
      </c>
      <c r="B27" s="54" t="s">
        <v>15</v>
      </c>
      <c r="C27" s="55"/>
      <c r="D27" s="55"/>
      <c r="E27" s="55"/>
      <c r="F27" s="55"/>
      <c r="G27" s="55"/>
      <c r="H27" s="55"/>
      <c r="I27" s="56"/>
      <c r="J27" s="30">
        <v>13.8</v>
      </c>
      <c r="K27" s="25">
        <v>13.8</v>
      </c>
      <c r="L27" s="27">
        <f aca="true" t="shared" si="2" ref="L27:L32">K27/J27*100</f>
        <v>100</v>
      </c>
      <c r="M27" s="25">
        <f aca="true" t="shared" si="3" ref="M27:M32">K27-J27</f>
        <v>0</v>
      </c>
    </row>
    <row r="28" spans="1:13" ht="16.5" customHeight="1">
      <c r="A28" s="19" t="s">
        <v>31</v>
      </c>
      <c r="B28" s="61" t="s">
        <v>32</v>
      </c>
      <c r="C28" s="62"/>
      <c r="D28" s="62"/>
      <c r="E28" s="62"/>
      <c r="F28" s="62"/>
      <c r="G28" s="62"/>
      <c r="H28" s="62"/>
      <c r="I28" s="63"/>
      <c r="J28" s="32">
        <f>J29+J30</f>
        <v>139.7</v>
      </c>
      <c r="K28" s="32">
        <f>K29+K30</f>
        <v>139.7</v>
      </c>
      <c r="L28" s="23">
        <f t="shared" si="2"/>
        <v>100</v>
      </c>
      <c r="M28" s="24">
        <f t="shared" si="3"/>
        <v>0</v>
      </c>
    </row>
    <row r="29" spans="1:13" ht="45.75" customHeight="1">
      <c r="A29" s="19" t="s">
        <v>39</v>
      </c>
      <c r="B29" s="57" t="s">
        <v>40</v>
      </c>
      <c r="C29" s="58"/>
      <c r="D29" s="58"/>
      <c r="E29" s="58"/>
      <c r="F29" s="58"/>
      <c r="G29" s="58"/>
      <c r="H29" s="58"/>
      <c r="I29" s="28"/>
      <c r="J29" s="33">
        <v>139.7</v>
      </c>
      <c r="K29" s="33">
        <v>139.7</v>
      </c>
      <c r="L29" s="23">
        <f t="shared" si="2"/>
        <v>100</v>
      </c>
      <c r="M29" s="24">
        <f t="shared" si="3"/>
        <v>0</v>
      </c>
    </row>
    <row r="30" spans="1:13" ht="22.5" customHeight="1">
      <c r="A30" s="7" t="s">
        <v>33</v>
      </c>
      <c r="B30" s="54" t="s">
        <v>34</v>
      </c>
      <c r="C30" s="55"/>
      <c r="D30" s="55"/>
      <c r="E30" s="55"/>
      <c r="F30" s="55"/>
      <c r="G30" s="55"/>
      <c r="H30" s="55"/>
      <c r="I30" s="56"/>
      <c r="J30" s="30">
        <v>0</v>
      </c>
      <c r="K30" s="25">
        <v>0</v>
      </c>
      <c r="L30" s="27">
        <v>0</v>
      </c>
      <c r="M30" s="25">
        <f t="shared" si="3"/>
        <v>0</v>
      </c>
    </row>
    <row r="31" spans="1:13" ht="22.5" customHeight="1">
      <c r="A31" s="34" t="s">
        <v>42</v>
      </c>
      <c r="B31" s="36" t="s">
        <v>41</v>
      </c>
      <c r="C31" s="37"/>
      <c r="D31" s="37"/>
      <c r="E31" s="37"/>
      <c r="F31" s="37"/>
      <c r="G31" s="37"/>
      <c r="H31" s="37"/>
      <c r="I31" s="35"/>
      <c r="J31" s="32">
        <v>0</v>
      </c>
      <c r="K31" s="24">
        <v>0</v>
      </c>
      <c r="L31" s="23">
        <v>0</v>
      </c>
      <c r="M31" s="24">
        <f t="shared" si="3"/>
        <v>0</v>
      </c>
    </row>
    <row r="32" spans="1:13" ht="15.75" customHeight="1">
      <c r="A32" s="10"/>
      <c r="B32" s="12" t="s">
        <v>6</v>
      </c>
      <c r="C32" s="13"/>
      <c r="D32" s="13"/>
      <c r="E32" s="13"/>
      <c r="F32" s="13"/>
      <c r="G32" s="13"/>
      <c r="H32" s="13"/>
      <c r="I32" s="14"/>
      <c r="J32" s="22">
        <f>J7+J17+J31</f>
        <v>1660.4</v>
      </c>
      <c r="K32" s="22">
        <f>K7+K17+K31</f>
        <v>1196.8</v>
      </c>
      <c r="L32" s="23">
        <f t="shared" si="2"/>
        <v>72.0790171043122</v>
      </c>
      <c r="M32" s="24">
        <f t="shared" si="3"/>
        <v>-463.60000000000014</v>
      </c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</sheetData>
  <sheetProtection/>
  <mergeCells count="38">
    <mergeCell ref="M25:M26"/>
    <mergeCell ref="D2:M2"/>
    <mergeCell ref="M18:M20"/>
    <mergeCell ref="M21:M22"/>
    <mergeCell ref="L25:L26"/>
    <mergeCell ref="L18:L20"/>
    <mergeCell ref="L21:L22"/>
    <mergeCell ref="J21:J22"/>
    <mergeCell ref="B18:I20"/>
    <mergeCell ref="B16:I16"/>
    <mergeCell ref="G1:J1"/>
    <mergeCell ref="B13:I13"/>
    <mergeCell ref="B12:I12"/>
    <mergeCell ref="B7:I7"/>
    <mergeCell ref="B11:I11"/>
    <mergeCell ref="B9:I9"/>
    <mergeCell ref="G3:J3"/>
    <mergeCell ref="A4:M4"/>
    <mergeCell ref="B29:H29"/>
    <mergeCell ref="B27:I27"/>
    <mergeCell ref="A25:A26"/>
    <mergeCell ref="J25:J26"/>
    <mergeCell ref="B10:I10"/>
    <mergeCell ref="B28:I28"/>
    <mergeCell ref="B17:I17"/>
    <mergeCell ref="B15:I15"/>
    <mergeCell ref="A21:A22"/>
    <mergeCell ref="A18:A20"/>
    <mergeCell ref="B31:H31"/>
    <mergeCell ref="K18:K20"/>
    <mergeCell ref="K21:K22"/>
    <mergeCell ref="B25:I26"/>
    <mergeCell ref="K25:K26"/>
    <mergeCell ref="B21:I22"/>
    <mergeCell ref="B24:H24"/>
    <mergeCell ref="J18:J20"/>
    <mergeCell ref="B30:I30"/>
    <mergeCell ref="B23:H23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Прилепское</cp:lastModifiedBy>
  <cp:lastPrinted>2020-03-30T08:01:59Z</cp:lastPrinted>
  <dcterms:created xsi:type="dcterms:W3CDTF">2005-12-15T15:39:35Z</dcterms:created>
  <dcterms:modified xsi:type="dcterms:W3CDTF">2020-06-23T06:17:40Z</dcterms:modified>
  <cp:category/>
  <cp:version/>
  <cp:contentType/>
  <cp:contentStatus/>
</cp:coreProperties>
</file>